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Offer" sheetId="1" r:id="rId1"/>
    <sheet name="Report" sheetId="2" r:id="rId2"/>
  </sheets>
  <definedNames>
    <definedName name="_xlnm._FilterDatabase" localSheetId="0" hidden="1">Offer!$A:$A</definedName>
  </definedNames>
  <calcPr calcId="145621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  <c r="A1" i="2"/>
  <c r="I6" i="2"/>
  <c r="H6" i="2"/>
  <c r="I5" i="2"/>
  <c r="H5" i="2"/>
  <c r="I4" i="2"/>
  <c r="H4" i="2"/>
  <c r="W18" i="1"/>
  <c r="V18" i="1"/>
  <c r="U18" i="1"/>
  <c r="W17" i="1"/>
  <c r="V17" i="1"/>
  <c r="U17" i="1"/>
  <c r="W16" i="1"/>
  <c r="V16" i="1"/>
  <c r="U16" i="1"/>
  <c r="W15" i="1"/>
  <c r="V15" i="1"/>
  <c r="U15" i="1"/>
  <c r="W14" i="1"/>
  <c r="V14" i="1"/>
  <c r="U14" i="1"/>
  <c r="W13" i="1"/>
  <c r="V13" i="1"/>
  <c r="U13" i="1"/>
  <c r="W12" i="1"/>
  <c r="V12" i="1"/>
  <c r="U12" i="1"/>
  <c r="W11" i="1"/>
  <c r="V11" i="1"/>
  <c r="U11" i="1"/>
  <c r="W10" i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  <c r="W5" i="1"/>
  <c r="V5" i="1"/>
  <c r="U5" i="1"/>
  <c r="W4" i="1"/>
  <c r="V4" i="1"/>
  <c r="U4" i="1"/>
</calcChain>
</file>

<file path=xl/sharedStrings.xml><?xml version="1.0" encoding="utf-8"?>
<sst xmlns="http://schemas.openxmlformats.org/spreadsheetml/2006/main" count="246" uniqueCount="55">
  <si>
    <t>RICHMOND</t>
  </si>
  <si>
    <t>S</t>
  </si>
  <si>
    <t>XL</t>
  </si>
  <si>
    <t>M</t>
  </si>
  <si>
    <t>L</t>
  </si>
  <si>
    <t>BANGLADESH</t>
  </si>
  <si>
    <t>XXL</t>
  </si>
  <si>
    <t>95%CO 5%EA</t>
  </si>
  <si>
    <t>U83</t>
  </si>
  <si>
    <t>U83RCM00001</t>
  </si>
  <si>
    <t>BX01</t>
  </si>
  <si>
    <t>BOXER BIPACK UND.</t>
  </si>
  <si>
    <t>Nero/Black</t>
  </si>
  <si>
    <t>6108.29.00</t>
  </si>
  <si>
    <t>Bianco/White</t>
  </si>
  <si>
    <t>Blu/Navy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</si>
  <si>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</si>
  <si>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</si>
  <si>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</si>
  <si>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</si>
  <si>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</si>
  <si>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</si>
  <si>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</si>
  <si>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</si>
  <si>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</si>
  <si>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</si>
  <si>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</si>
  <si>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</si>
  <si>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</si>
  <si>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</si>
  <si>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WHS</t>
  </si>
  <si>
    <t>IMAGE</t>
  </si>
  <si>
    <t>GENDER</t>
  </si>
  <si>
    <t>RRP</t>
  </si>
  <si>
    <t/>
  </si>
  <si>
    <t>MEN</t>
  </si>
  <si>
    <t>TOT PRICE</t>
  </si>
  <si>
    <t>TOT WHS</t>
  </si>
  <si>
    <t>TOT RRP</t>
  </si>
  <si>
    <t>CATEGORY</t>
  </si>
  <si>
    <t>UNDERWEAR</t>
  </si>
  <si>
    <t>Conteggio di QTY REF</t>
  </si>
  <si>
    <t>AVG PRICE</t>
  </si>
  <si>
    <t>AVG WHS</t>
  </si>
  <si>
    <t xml:space="preserve">QTY </t>
  </si>
  <si>
    <t xml:space="preserve">TOT PRICE </t>
  </si>
  <si>
    <t xml:space="preserve">TOT WHS </t>
  </si>
  <si>
    <t xml:space="preserve">TOT RRP </t>
  </si>
  <si>
    <t>TOTALS</t>
  </si>
  <si>
    <t>BX01_NeroBlack</t>
  </si>
  <si>
    <t>BX01_BiancoWhite</t>
  </si>
  <si>
    <t>BX01_BluNavy</t>
  </si>
  <si>
    <t>RINOMINA FOTO</t>
  </si>
  <si>
    <t>OFFERT</t>
  </si>
  <si>
    <t>8,70€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</si>
</sst>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\€\ #,##0.00"/>
    <numFmt numFmtId="165" formatCode="&quot;€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1" fontId="0" fillId="0" borderId="0" xfId="0" applyNumberFormat="1"/>
    <xf numFmtId="0" fontId="0" fillId="0" borderId="0" xfId="0" applyFill="1"/>
    <xf numFmtId="164" fontId="0" fillId="0" borderId="0" xfId="0" applyNumberFormat="1"/>
    <xf numFmtId="0" fontId="0" fillId="0" borderId="0" xfId="0" applyBorder="1"/>
    <xf numFmtId="1" fontId="0" fillId="0" borderId="0" xfId="0" applyNumberFormat="1" applyBorder="1"/>
    <xf numFmtId="44" fontId="0" fillId="0" borderId="0" xfId="1" applyFont="1" applyBorder="1"/>
    <xf numFmtId="0" fontId="0" fillId="0" borderId="15" xfId="0" applyBorder="1"/>
    <xf numFmtId="1" fontId="0" fillId="0" borderId="15" xfId="0" applyNumberFormat="1" applyBorder="1"/>
    <xf numFmtId="44" fontId="0" fillId="0" borderId="15" xfId="1" applyFont="1" applyBorder="1"/>
    <xf numFmtId="0" fontId="0" fillId="0" borderId="10" xfId="0" applyFill="1" applyBorder="1"/>
    <xf numFmtId="0" fontId="0" fillId="0" borderId="14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vertical="center"/>
    </xf>
    <xf numFmtId="0" fontId="0" fillId="0" borderId="18" xfId="0" applyBorder="1"/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3" xfId="0" pivotButton="1" applyBorder="1" applyAlignment="1">
      <alignment horizontal="left" vertical="center"/>
    </xf>
    <xf numFmtId="3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6" fillId="0" borderId="21" xfId="0" applyNumberFormat="1" applyFont="1" applyBorder="1" applyAlignment="1">
      <alignment horizontal="center" vertical="center"/>
    </xf>
    <xf numFmtId="165" fontId="16" fillId="33" borderId="11" xfId="0" applyNumberFormat="1" applyFont="1" applyFill="1" applyBorder="1" applyAlignment="1">
      <alignment vertical="center"/>
    </xf>
    <xf numFmtId="165" fontId="16" fillId="33" borderId="20" xfId="0" applyNumberFormat="1" applyFont="1" applyFill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165" fontId="19" fillId="0" borderId="16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3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16" fillId="0" borderId="13" xfId="0" applyNumberFormat="1" applyFont="1" applyBorder="1" applyAlignment="1">
      <alignment vertical="center"/>
    </xf>
    <xf numFmtId="0" fontId="0" fillId="0" borderId="21" xfId="0" applyBorder="1"/>
    <xf numFmtId="0" fontId="0" fillId="0" borderId="19" xfId="0" applyBorder="1"/>
    <xf numFmtId="44" fontId="0" fillId="34" borderId="0" xfId="1" applyFont="1" applyFill="1" applyBorder="1"/>
    <xf numFmtId="44" fontId="0" fillId="34" borderId="15" xfId="1" applyFont="1" applyFill="1" applyBorder="1"/>
    <xf numFmtId="0" fontId="16" fillId="35" borderId="13" xfId="0" applyFont="1" applyFill="1" applyBorder="1" applyAlignment="1">
      <alignment horizontal="center" vertical="center"/>
    </xf>
    <xf numFmtId="164" fontId="16" fillId="35" borderId="13" xfId="0" applyNumberFormat="1" applyFont="1" applyFill="1" applyBorder="1" applyAlignment="1">
      <alignment horizontal="center" vertical="center"/>
    </xf>
    <xf numFmtId="1" fontId="16" fillId="35" borderId="13" xfId="0" applyNumberFormat="1" applyFont="1" applyFill="1" applyBorder="1" applyAlignment="1">
      <alignment horizontal="center" vertical="center"/>
    </xf>
    <xf numFmtId="0" fontId="18" fillId="35" borderId="13" xfId="0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0" fontId="16" fillId="3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68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3" formatCode="#,##0"/>
    </dxf>
    <dxf>
      <numFmt numFmtId="3" formatCode="#,##0"/>
    </dxf>
    <dxf>
      <numFmt numFmtId="165" formatCode="&quot;€&quot;\ #,##0.00"/>
    </dxf>
    <dxf>
      <numFmt numFmtId="165" formatCode="&quot;€&quot;\ #,##0.0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auto="1"/>
        </top>
      </border>
    </dxf>
    <dxf>
      <border>
        <top style="medium">
          <color auto="1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auto="1"/>
        </top>
      </border>
    </dxf>
    <dxf>
      <border>
        <top style="medium">
          <color auto="1"/>
        </top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5" formatCode="&quot;€&quot;\ #,##0.00"/>
    </dxf>
    <dxf>
      <numFmt numFmtId="165" formatCode="&quot;€&quot;\ #,##0.00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60960</xdr:rowOff>
    </xdr:from>
    <xdr:to>
      <xdr:col>0</xdr:col>
      <xdr:colOff>809625</xdr:colOff>
      <xdr:row>3</xdr:row>
      <xdr:rowOff>1203960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0180239-180F-40EA-80EC-D91CBC242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6605" y="609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60960</xdr:rowOff>
    </xdr:from>
    <xdr:to>
      <xdr:col>0</xdr:col>
      <xdr:colOff>809625</xdr:colOff>
      <xdr:row>8</xdr:row>
      <xdr:rowOff>1203960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ACE444BC-E321-49CE-88DF-280EC925A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6605" y="132588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</xdr:row>
      <xdr:rowOff>60960</xdr:rowOff>
    </xdr:from>
    <xdr:to>
      <xdr:col>0</xdr:col>
      <xdr:colOff>809625</xdr:colOff>
      <xdr:row>13</xdr:row>
      <xdr:rowOff>1203960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F3974BB-C2CF-41DB-B6C5-F60307433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6605" y="2590800"/>
          <a:ext cx="762000" cy="1143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office" refreshedDate="43852.787114004626" createdVersion="5" refreshedVersion="4" minRefreshableVersion="3" recordCount="15">
  <cacheSource type="worksheet">
    <worksheetSource ref="B3:W18" sheet="Offer"/>
  </cacheSource>
  <cacheFields count="22">
    <cacheField name="GENDER" numFmtId="0">
      <sharedItems count="1">
        <s v="MEN"/>
      </sharedItems>
    </cacheField>
    <cacheField name="BRAND" numFmtId="0">
      <sharedItems/>
    </cacheField>
    <cacheField name="CATEGORY" numFmtId="0">
      <sharedItems count="1">
        <s v="UNDERWEAR"/>
      </sharedItems>
    </cacheField>
    <cacheField name="DESCRIPTION" numFmtId="0">
      <sharedItems/>
    </cacheField>
    <cacheField name="COMPOSITION" numFmtId="0">
      <sharedItems/>
    </cacheField>
    <cacheField name="MADE" numFmtId="0">
      <sharedItems/>
    </cacheField>
    <cacheField name="TYPE" numFmtId="0">
      <sharedItems/>
    </cacheField>
    <cacheField name="ITEM" numFmtId="0">
      <sharedItems/>
    </cacheField>
    <cacheField name="SKU" numFmtId="0">
      <sharedItems/>
    </cacheField>
    <cacheField name="COLOR" numFmtId="0">
      <sharedItems/>
    </cacheField>
    <cacheField name="SIZE" numFmtId="0">
      <sharedItems/>
    </cacheField>
    <cacheField name="QTY" numFmtId="0">
      <sharedItems containsSemiMixedTypes="0" containsString="0" containsNumber="1" containsInteger="1" minValue="97" maxValue="5078"/>
    </cacheField>
    <cacheField name="QTY REF" numFmtId="0">
      <sharedItems containsMixedTypes="1" containsNumber="1" containsInteger="1" minValue="6074" maxValue="13991"/>
    </cacheField>
    <cacheField name="OFFERT" numFmtId="44">
      <sharedItems/>
    </cacheField>
    <cacheField name="WHS" numFmtId="44">
      <sharedItems containsSemiMixedTypes="0" containsString="0" containsNumber="1" containsInteger="1" minValue="29" maxValue="29"/>
    </cacheField>
    <cacheField name="RRP" numFmtId="44">
      <sharedItems containsSemiMixedTypes="0" containsString="0" containsNumber="1" containsInteger="1" minValue="70" maxValue="70"/>
    </cacheField>
    <cacheField name="BARCODE 1" numFmtId="1">
      <sharedItems containsSemiMixedTypes="0" containsString="0" containsNumber="1" containsInteger="1" minValue="8059394000044" maxValue="8059394000181"/>
    </cacheField>
    <cacheField name="BARCODE 2" numFmtId="1">
      <sharedItems containsNonDate="0" containsString="0" containsBlank="1"/>
    </cacheField>
    <cacheField name="HTS CODE" numFmtId="0">
      <sharedItems/>
    </cacheField>
    <cacheField name="TOT PRICE" numFmtId="0">
      <sharedItems/>
    </cacheField>
    <cacheField name="TOT WHS" numFmtId="0">
      <sharedItems containsSemiMixedTypes="0" containsString="0" containsNumber="1" containsInteger="1" minValue="2813" maxValue="147262"/>
    </cacheField>
    <cacheField name="TOT RRP" numFmtId="0">
      <sharedItems containsSemiMixedTypes="0" containsString="0" containsNumber="1" containsInteger="1" minValue="6790" maxValue="355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s v="RICHMOND"/>
    <x v="0"/>
    <s v="BOXER BIPACK UND."/>
    <s v="95%CO 5%EA"/>
    <s v="BANGLADESH"/>
    <s v="U83"/>
    <s v="U83RCM00001"/>
    <s v="BX01"/>
    <s v="Nero/Black"/>
    <s v="S"/>
    <n v="366"/>
    <n v="13991"/>
    <s v="8,70€"/>
    <n v="29"/>
    <n v="70"/>
    <n v="8059394000044"/>
    <m/>
    <s v="6108.29.00"/>
    <e v="#VALUE!"/>
    <n v="10614"/>
    <n v="25620"/>
  </r>
  <r>
    <x v="0"/>
    <s v="RICHMOND"/>
    <x v="0"/>
    <s v="BOXER BIPACK UND."/>
    <s v="95%CO 5%EA"/>
    <s v="BANGLADESH"/>
    <s v="U83"/>
    <s v="U83RCM00001"/>
    <s v="BX01"/>
    <s v="Nero/Black"/>
    <s v="M"/>
    <n v="3040"/>
    <s v=""/>
    <s v="8,70€"/>
    <n v="29"/>
    <n v="70"/>
    <n v="8059394000051"/>
    <m/>
    <s v="6108.29.00"/>
    <e v="#VALUE!"/>
    <n v="88160"/>
    <n v="212800"/>
  </r>
  <r>
    <x v="0"/>
    <s v="RICHMOND"/>
    <x v="0"/>
    <s v="BOXER BIPACK UND."/>
    <s v="95%CO 5%EA"/>
    <s v="BANGLADESH"/>
    <s v="U83"/>
    <s v="U83RCM00001"/>
    <s v="BX01"/>
    <s v="Nero/Black"/>
    <s v="L"/>
    <n v="5078"/>
    <s v=""/>
    <s v="8,70€"/>
    <n v="29"/>
    <n v="70"/>
    <n v="8059394000068"/>
    <m/>
    <s v="6108.29.00"/>
    <e v="#VALUE!"/>
    <n v="147262"/>
    <n v="355460"/>
  </r>
  <r>
    <x v="0"/>
    <s v="RICHMOND"/>
    <x v="0"/>
    <s v="BOXER BIPACK UND."/>
    <s v="95%CO 5%EA"/>
    <s v="BANGLADESH"/>
    <s v="U83"/>
    <s v="U83RCM00001"/>
    <s v="BX01"/>
    <s v="Nero/Black"/>
    <s v="XL"/>
    <n v="3243"/>
    <s v=""/>
    <s v="8,70€"/>
    <n v="29"/>
    <n v="70"/>
    <n v="8059394000075"/>
    <m/>
    <s v="6108.29.00"/>
    <e v="#VALUE!"/>
    <n v="94047"/>
    <n v="227010"/>
  </r>
  <r>
    <x v="0"/>
    <s v="RICHMOND"/>
    <x v="0"/>
    <s v="BOXER BIPACK UND."/>
    <s v="95%CO 5%EA"/>
    <s v="BANGLADESH"/>
    <s v="U83"/>
    <s v="U83RCM00001"/>
    <s v="BX01"/>
    <s v="Nero/Black"/>
    <s v="XXL"/>
    <n v="2264"/>
    <s v=""/>
    <s v="8,70€"/>
    <n v="29"/>
    <n v="70"/>
    <n v="8059394000082"/>
    <m/>
    <s v="6108.29.00"/>
    <e v="#VALUE!"/>
    <n v="65656"/>
    <n v="158480"/>
  </r>
  <r>
    <x v="0"/>
    <s v="RICHMOND"/>
    <x v="0"/>
    <s v="BOXER BIPACK UND."/>
    <s v="95%CO 5%EA"/>
    <s v="BANGLADESH"/>
    <s v="U83"/>
    <s v="U83RCM00001"/>
    <s v="BX01"/>
    <s v="Bianco/White"/>
    <s v="S"/>
    <n v="163"/>
    <n v="6139"/>
    <s v="8,70€"/>
    <n v="29"/>
    <n v="70"/>
    <n v="8059394000143"/>
    <m/>
    <s v="6108.29.00"/>
    <e v="#VALUE!"/>
    <n v="4727"/>
    <n v="11410"/>
  </r>
  <r>
    <x v="0"/>
    <s v="RICHMOND"/>
    <x v="0"/>
    <s v="BOXER BIPACK UND."/>
    <s v="95%CO 5%EA"/>
    <s v="BANGLADESH"/>
    <s v="U83"/>
    <s v="U83RCM00001"/>
    <s v="BX01"/>
    <s v="Bianco/White"/>
    <s v="M"/>
    <n v="1512"/>
    <s v=""/>
    <s v="8,70€"/>
    <n v="29"/>
    <n v="70"/>
    <n v="8059394000150"/>
    <m/>
    <s v="6108.29.00"/>
    <e v="#VALUE!"/>
    <n v="43848"/>
    <n v="105840"/>
  </r>
  <r>
    <x v="0"/>
    <s v="RICHMOND"/>
    <x v="0"/>
    <s v="BOXER BIPACK UND."/>
    <s v="95%CO 5%EA"/>
    <s v="BANGLADESH"/>
    <s v="U83"/>
    <s v="U83RCM00001"/>
    <s v="BX01"/>
    <s v="Bianco/White"/>
    <s v="L"/>
    <n v="2248"/>
    <s v=""/>
    <s v="8,70€"/>
    <n v="29"/>
    <n v="70"/>
    <n v="8059394000167"/>
    <m/>
    <s v="6108.29.00"/>
    <e v="#VALUE!"/>
    <n v="65192"/>
    <n v="157360"/>
  </r>
  <r>
    <x v="0"/>
    <s v="RICHMOND"/>
    <x v="0"/>
    <s v="BOXER BIPACK UND."/>
    <s v="95%CO 5%EA"/>
    <s v="BANGLADESH"/>
    <s v="U83"/>
    <s v="U83RCM00001"/>
    <s v="BX01"/>
    <s v="Bianco/White"/>
    <s v="XL"/>
    <n v="1356"/>
    <s v=""/>
    <s v="8,70€"/>
    <n v="29"/>
    <n v="70"/>
    <n v="8059394000174"/>
    <m/>
    <s v="6108.29.00"/>
    <e v="#VALUE!"/>
    <n v="39324"/>
    <n v="94920"/>
  </r>
  <r>
    <x v="0"/>
    <s v="RICHMOND"/>
    <x v="0"/>
    <s v="BOXER BIPACK UND."/>
    <s v="95%CO 5%EA"/>
    <s v="BANGLADESH"/>
    <s v="U83"/>
    <s v="U83RCM00001"/>
    <s v="BX01"/>
    <s v="Bianco/White"/>
    <s v="XXL"/>
    <n v="860"/>
    <s v=""/>
    <s v="8,70€"/>
    <n v="29"/>
    <n v="70"/>
    <n v="8059394000181"/>
    <m/>
    <s v="6108.29.00"/>
    <e v="#VALUE!"/>
    <n v="24940"/>
    <n v="60200"/>
  </r>
  <r>
    <x v="0"/>
    <s v="RICHMOND"/>
    <x v="0"/>
    <s v="BOXER BIPACK UND."/>
    <s v="95%CO 5%EA"/>
    <s v="BANGLADESH"/>
    <s v="U83"/>
    <s v="U83RCM00001"/>
    <s v="BX01"/>
    <s v="Blu/Navy"/>
    <s v="S"/>
    <n v="97"/>
    <n v="6074"/>
    <s v="8,70€"/>
    <n v="29"/>
    <n v="70"/>
    <n v="8059394000099"/>
    <m/>
    <s v="6108.29.00"/>
    <e v="#VALUE!"/>
    <n v="2813"/>
    <n v="6790"/>
  </r>
  <r>
    <x v="0"/>
    <s v="RICHMOND"/>
    <x v="0"/>
    <s v="BOXER BIPACK UND."/>
    <s v="95%CO 5%EA"/>
    <s v="BANGLADESH"/>
    <s v="U83"/>
    <s v="U83RCM00001"/>
    <s v="BX01"/>
    <s v="Blu/Navy"/>
    <s v="M"/>
    <n v="1470"/>
    <s v=""/>
    <s v="8,70€"/>
    <n v="29"/>
    <n v="70"/>
    <n v="8059394000105"/>
    <m/>
    <s v="6108.29.00"/>
    <e v="#VALUE!"/>
    <n v="42630"/>
    <n v="102900"/>
  </r>
  <r>
    <x v="0"/>
    <s v="RICHMOND"/>
    <x v="0"/>
    <s v="BOXER BIPACK UND."/>
    <s v="95%CO 5%EA"/>
    <s v="BANGLADESH"/>
    <s v="U83"/>
    <s v="U83RCM00001"/>
    <s v="BX01"/>
    <s v="Blu/Navy"/>
    <s v="L"/>
    <n v="2214"/>
    <s v=""/>
    <s v="8,70€"/>
    <n v="29"/>
    <n v="70"/>
    <n v="8059394000112"/>
    <m/>
    <s v="6108.29.00"/>
    <e v="#VALUE!"/>
    <n v="64206"/>
    <n v="154980"/>
  </r>
  <r>
    <x v="0"/>
    <s v="RICHMOND"/>
    <x v="0"/>
    <s v="BOXER BIPACK UND."/>
    <s v="95%CO 5%EA"/>
    <s v="BANGLADESH"/>
    <s v="U83"/>
    <s v="U83RCM00001"/>
    <s v="BX01"/>
    <s v="Blu/Navy"/>
    <s v="XL"/>
    <n v="1366"/>
    <s v=""/>
    <s v="8,70€"/>
    <n v="29"/>
    <n v="70"/>
    <n v="8059394000129"/>
    <m/>
    <s v="6108.29.00"/>
    <e v="#VALUE!"/>
    <n v="39614"/>
    <n v="95620"/>
  </r>
  <r>
    <x v="0"/>
    <s v="RICHMOND"/>
    <x v="0"/>
    <s v="BOXER BIPACK UND."/>
    <s v="95%CO 5%EA"/>
    <s v="BANGLADESH"/>
    <s v="U83"/>
    <s v="U83RCM00001"/>
    <s v="BX01"/>
    <s v="Blu/Navy"/>
    <s v="XXL"/>
    <n v="927"/>
    <s v=""/>
    <s v="8,70€"/>
    <n v="29"/>
    <n v="70"/>
    <n v="8059394000136"/>
    <m/>
    <s v="6108.29.00"/>
    <e v="#VALUE!"/>
    <n v="26883"/>
    <n v="648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4" applyNumberFormats="0" applyBorderFormats="0" applyFontFormats="0" applyPatternFormats="0" applyAlignmentFormats="0" applyWidthHeightFormats="1" dataCaption="Valori" grandTotalCaption="TOTALS" updatedVersion="4" minRefreshableVersion="3" itemPrintTitles="1" mergeItem="1" createdVersion="5" indent="0" compact="0" outline="1" outlineData="1" compactData="0" multipleFieldFilters="0">
  <location ref="A3:G6" firstHeaderRow="0" firstDataRow="1" firstDataCol="2"/>
  <pivotFields count="22">
    <pivotField axis="axisRow" compact="0" showAll="0">
      <items count="2">
        <item x="0"/>
        <item t="default"/>
      </items>
    </pivotField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dataField="1" compact="0" showAll="0"/>
    <pivotField compact="0" showAll="0"/>
    <pivotField compact="0" numFmtId="44" showAll="0"/>
    <pivotField compact="0" numFmtId="44" showAll="0"/>
    <pivotField compact="0" numFmtId="1" showAll="0"/>
    <pivotField compact="0" showAll="0"/>
    <pivotField compact="0" showAll="0"/>
    <pivotField dataField="1" compact="0" showAll="0"/>
    <pivotField dataField="1" compact="0" showAll="0"/>
    <pivotField dataField="1" compact="0" showAll="0"/>
  </pivotFields>
  <rowFields count="2">
    <field x="0"/>
    <field x="2"/>
  </rowFields>
  <rowItems count="3">
    <i>
      <x/>
    </i>
    <i r="1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Conteggio di QTY REF" fld="12" subtotal="countNums" baseField="0" baseItem="0" numFmtId="3"/>
    <dataField name="QTY " fld="11" baseField="0" baseItem="0" numFmtId="3"/>
    <dataField name="TOT PRICE " fld="19" baseField="0" baseItem="0" numFmtId="165"/>
    <dataField name="TOT WHS " fld="20" baseField="0" baseItem="0" numFmtId="165"/>
    <dataField name="TOT RRP " fld="21" baseField="0" baseItem="0" numFmtId="165"/>
  </dataFields>
  <formats count="84">
    <format dxfId="167">
      <pivotArea field="0" type="button" dataOnly="0" labelOnly="1" outline="0" axis="axisRow" fieldPosition="0"/>
    </format>
    <format dxfId="166">
      <pivotArea field="2" type="button" dataOnly="0" labelOnly="1" outline="0" axis="axisRow" fieldPosition="1"/>
    </format>
    <format dxfId="165">
      <pivotArea dataOnly="0" labelOnly="1" outline="0" fieldPosition="0">
        <references count="1">
          <reference field="0" count="0"/>
        </references>
      </pivotArea>
    </format>
    <format dxfId="164">
      <pivotArea dataOnly="0" labelOnly="1" grandRow="1" outline="0" fieldPosition="0"/>
    </format>
    <format dxfId="163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62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1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0">
      <pivotArea outline="0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159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field="0" type="button" dataOnly="0" labelOnly="1" outline="0" axis="axisRow" fieldPosition="0"/>
    </format>
    <format dxfId="155">
      <pivotArea field="2" type="button" dataOnly="0" labelOnly="1" outline="0" axis="axisRow" fieldPosition="1"/>
    </format>
    <format dxfId="154">
      <pivotArea dataOnly="0" labelOnly="1" outline="0" fieldPosition="0">
        <references count="1">
          <reference field="0" count="0"/>
        </references>
      </pivotArea>
    </format>
    <format dxfId="153">
      <pivotArea dataOnly="0" labelOnly="1" grandRow="1" outline="0" fieldPosition="0"/>
    </format>
    <format dxfId="152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5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0">
      <pivotArea field="0" type="button" dataOnly="0" labelOnly="1" outline="0" axis="axisRow" fieldPosition="0"/>
    </format>
    <format dxfId="149">
      <pivotArea field="2" type="button" dataOnly="0" labelOnly="1" outline="0" axis="axisRow" fieldPosition="1"/>
    </format>
    <format dxfId="14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7">
      <pivotArea field="0" type="button" dataOnly="0" labelOnly="1" outline="0" axis="axisRow" fieldPosition="0"/>
    </format>
    <format dxfId="146">
      <pivotArea field="2" type="button" dataOnly="0" labelOnly="1" outline="0" axis="axisRow" fieldPosition="1"/>
    </format>
    <format dxfId="1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4">
      <pivotArea field="0" type="button" dataOnly="0" labelOnly="1" outline="0" axis="axisRow" fieldPosition="0"/>
    </format>
    <format dxfId="143">
      <pivotArea field="2" type="button" dataOnly="0" labelOnly="1" outline="0" axis="axisRow" fieldPosition="1"/>
    </format>
    <format dxfId="1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1">
      <pivotArea field="0" type="button" dataOnly="0" labelOnly="1" outline="0" axis="axisRow" fieldPosition="0"/>
    </format>
    <format dxfId="140">
      <pivotArea field="2" type="button" dataOnly="0" labelOnly="1" outline="0" axis="axisRow" fieldPosition="1"/>
    </format>
    <format dxfId="13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8">
      <pivotArea field="0" type="button" dataOnly="0" labelOnly="1" outline="0" axis="axisRow" fieldPosition="0"/>
    </format>
    <format dxfId="137">
      <pivotArea field="2" type="button" dataOnly="0" labelOnly="1" outline="0" axis="axisRow" fieldPosition="1"/>
    </format>
    <format dxfId="13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5">
      <pivotArea field="0" type="button" dataOnly="0" labelOnly="1" outline="0" axis="axisRow" fieldPosition="0"/>
    </format>
    <format dxfId="134">
      <pivotArea field="2" type="button" dataOnly="0" labelOnly="1" outline="0" axis="axisRow" fieldPosition="1"/>
    </format>
    <format dxfId="13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2">
      <pivotArea field="0" type="button" dataOnly="0" labelOnly="1" outline="0" axis="axisRow" fieldPosition="0"/>
    </format>
    <format dxfId="131">
      <pivotArea field="2" type="button" dataOnly="0" labelOnly="1" outline="0" axis="axisRow" fieldPosition="1"/>
    </format>
    <format dxfId="1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9">
      <pivotArea field="0" type="button" dataOnly="0" labelOnly="1" outline="0" axis="axisRow" fieldPosition="0"/>
    </format>
    <format dxfId="128">
      <pivotArea field="2" type="button" dataOnly="0" labelOnly="1" outline="0" axis="axisRow" fieldPosition="1"/>
    </format>
    <format dxfId="1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6">
      <pivotArea field="0" type="button" dataOnly="0" labelOnly="1" outline="0" axis="axisRow" fieldPosition="0"/>
    </format>
    <format dxfId="125">
      <pivotArea field="2" type="button" dataOnly="0" labelOnly="1" outline="0" axis="axisRow" fieldPosition="1"/>
    </format>
    <format dxfId="1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3">
      <pivotArea field="0" type="button" dataOnly="0" labelOnly="1" outline="0" axis="axisRow" fieldPosition="0"/>
    </format>
    <format dxfId="122">
      <pivotArea field="2" type="button" dataOnly="0" labelOnly="1" outline="0" axis="axisRow" fieldPosition="1"/>
    </format>
    <format dxfId="1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0">
      <pivotArea field="0" type="button" dataOnly="0" labelOnly="1" outline="0" axis="axisRow" fieldPosition="0"/>
    </format>
    <format dxfId="119">
      <pivotArea field="2" type="button" dataOnly="0" labelOnly="1" outline="0" axis="axisRow" fieldPosition="1"/>
    </format>
    <format dxfId="1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7">
      <pivotArea outline="0" collapsedLevelsAreSubtotals="1" fieldPosition="0"/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dataOnly="0" labelOnly="1" grandRow="1" outline="0" fieldPosition="0"/>
    </format>
    <format dxfId="114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13">
      <pivotArea outline="0" collapsedLevelsAreSubtotals="1" fieldPosition="0"/>
    </format>
    <format dxfId="112">
      <pivotArea dataOnly="0" labelOnly="1" outline="0" fieldPosition="0">
        <references count="1">
          <reference field="0" count="0"/>
        </references>
      </pivotArea>
    </format>
    <format dxfId="111">
      <pivotArea dataOnly="0" labelOnly="1" grandRow="1" outline="0" fieldPosition="0"/>
    </format>
    <format dxfId="110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09">
      <pivotArea outline="0" collapsedLevelsAreSubtotals="1" fieldPosition="0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05">
      <pivotArea outline="0" collapsedLevelsAreSubtotals="1" fieldPosition="0"/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grandRow="1" outline="0" fieldPosition="0"/>
    </format>
    <format dxfId="102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01">
      <pivotArea outline="0" collapsedLevelsAreSubtotals="1" fieldPosition="0"/>
    </format>
    <format dxfId="100">
      <pivotArea dataOnly="0" labelOnly="1" outline="0" fieldPosition="0">
        <references count="1">
          <reference field="0" count="0"/>
        </references>
      </pivotArea>
    </format>
    <format dxfId="99">
      <pivotArea dataOnly="0" labelOnly="1" grandRow="1" outline="0" fieldPosition="0"/>
    </format>
    <format dxfId="98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97">
      <pivotArea outline="0" collapsedLevelsAreSubtotals="1" fieldPosition="0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93">
      <pivotArea grandRow="1" outline="0" collapsedLevelsAreSubtotals="1" fieldPosition="0"/>
    </format>
    <format dxfId="92">
      <pivotArea dataOnly="0" labelOnly="1" grandRow="1" outline="0" fieldPosition="0"/>
    </format>
    <format dxfId="91">
      <pivotArea grandRow="1" outline="0" collapsedLevelsAreSubtotals="1" fieldPosition="0"/>
    </format>
    <format dxfId="90">
      <pivotArea dataOnly="0" labelOnly="1" grandRow="1" outline="0" fieldPosition="0"/>
    </format>
    <format dxfId="89">
      <pivotArea grandRow="1" outline="0" collapsedLevelsAreSubtotals="1" fieldPosition="0"/>
    </format>
    <format dxfId="88">
      <pivotArea dataOnly="0" labelOnly="1" grandRow="1" outline="0" fieldPosition="0"/>
    </format>
    <format dxfId="87">
      <pivotArea grandRow="1" outline="0" collapsedLevelsAreSubtotals="1" fieldPosition="0"/>
    </format>
    <format dxfId="86">
      <pivotArea dataOnly="0" labelOnly="1" grandRow="1" outline="0" fieldPosition="0"/>
    </format>
    <format dxfId="85">
      <pivotArea grandRow="1" outline="0" collapsedLevelsAreSubtotals="1" fieldPosition="0"/>
    </format>
    <format dxfId="84">
      <pivotArea dataOnly="0" labelOnly="1" grandRow="1" outline="0" fieldPosition="0"/>
    </format>
  </formats>
  <pivotTableStyleInfo name="PivotStyleLight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3"/>
  <sheetViews>
    <sheetView tabSelected="1" zoomScale="80" zoomScaleNormal="80" workbookViewId="0">
      <selection activeCell="O4" sqref="O4"/>
    </sheetView>
  </sheetViews>
  <sheetFormatPr defaultRowHeight="100.15" customHeight="1" x14ac:dyDescent="0.25"/>
  <cols>
    <col min="1" max="1" width="17.7109375" style="2" customWidth="1"/>
    <col min="2" max="2" width="8" bestFit="1" customWidth="1"/>
    <col min="3" max="3" width="10.42578125" bestFit="1" customWidth="1"/>
    <col min="4" max="4" width="12" bestFit="1" customWidth="1"/>
    <col min="5" max="5" width="18" bestFit="1" customWidth="1"/>
    <col min="6" max="6" width="13.5703125" bestFit="1" customWidth="1"/>
    <col min="7" max="7" width="12.140625" bestFit="1" customWidth="1"/>
    <col min="8" max="8" width="5.140625" bestFit="1" customWidth="1"/>
    <col min="9" max="9" width="13.28515625" bestFit="1" customWidth="1"/>
    <col min="10" max="10" width="5.140625" bestFit="1" customWidth="1"/>
    <col min="11" max="11" width="12.28515625" bestFit="1" customWidth="1"/>
    <col min="12" max="12" width="4.5703125" bestFit="1" customWidth="1"/>
    <col min="13" max="13" width="5.5703125" bestFit="1" customWidth="1"/>
    <col min="14" max="14" width="7.85546875" bestFit="1" customWidth="1"/>
    <col min="15" max="15" width="8.140625" bestFit="1" customWidth="1"/>
    <col min="16" max="17" width="9.140625" bestFit="1" customWidth="1"/>
    <col min="18" max="18" width="15.28515625" style="1" bestFit="1" customWidth="1"/>
    <col min="19" max="19" width="10.42578125" style="1" bestFit="1" customWidth="1"/>
    <col min="20" max="20" width="10.140625" bestFit="1" customWidth="1"/>
    <col min="21" max="21" width="10.140625" hidden="1" customWidth="1"/>
    <col min="22" max="23" width="10.140625" style="3" hidden="1" customWidth="1"/>
    <col min="24" max="24" width="25.85546875" customWidth="1"/>
  </cols>
  <sheetData>
    <row r="1" spans="1:24" ht="25.15" customHeight="1" x14ac:dyDescent="0.25">
      <c r="A1" s="49" t="str">
        <f>CONCATENATE("BRAND:   ",C4,"                         ","TOT REF:   ",COUNTIF((N:N),"&gt;0"),"                         ","TOT QTY:   ",SUM(N:N),"                         ","DATE: 20/01/2020  ")</f>
        <v xml:space="preserve">BRAND:   RICHMOND                         TOT REF:   3                         TOT QTY:   26204                         DATE: 20/01/2020 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4"/>
      <c r="V1" s="14"/>
      <c r="W1" s="14"/>
    </row>
    <row r="2" spans="1:24" ht="25.15" customHeight="1" thickBot="1" x14ac:dyDescent="0.3"/>
    <row r="3" spans="1:24" s="47" customFormat="1" ht="30" customHeight="1" thickBot="1" x14ac:dyDescent="0.3">
      <c r="A3" s="42" t="s">
        <v>31</v>
      </c>
      <c r="B3" s="42" t="s">
        <v>32</v>
      </c>
      <c r="C3" s="42" t="s">
        <v>17</v>
      </c>
      <c r="D3" s="42" t="s">
        <v>39</v>
      </c>
      <c r="E3" s="42" t="s">
        <v>20</v>
      </c>
      <c r="F3" s="42" t="s">
        <v>21</v>
      </c>
      <c r="G3" s="42" t="s">
        <v>26</v>
      </c>
      <c r="H3" s="42" t="s">
        <v>16</v>
      </c>
      <c r="I3" s="42" t="s">
        <v>18</v>
      </c>
      <c r="J3" s="42" t="s">
        <v>19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53</v>
      </c>
      <c r="P3" s="43" t="s">
        <v>30</v>
      </c>
      <c r="Q3" s="43" t="s">
        <v>33</v>
      </c>
      <c r="R3" s="44" t="s">
        <v>27</v>
      </c>
      <c r="S3" s="44" t="s">
        <v>28</v>
      </c>
      <c r="T3" s="42" t="s">
        <v>29</v>
      </c>
      <c r="U3" s="45" t="s">
        <v>36</v>
      </c>
      <c r="V3" s="46" t="s">
        <v>37</v>
      </c>
      <c r="W3" s="45" t="s">
        <v>38</v>
      </c>
      <c r="X3" s="42" t="s">
        <v>52</v>
      </c>
    </row>
    <row r="4" spans="1:24" ht="100.15" customHeight="1" x14ac:dyDescent="0.25">
      <c r="A4" s="10"/>
      <c r="B4" s="4" t="s">
        <v>35</v>
      </c>
      <c r="C4" s="4" t="s">
        <v>0</v>
      </c>
      <c r="D4" s="4" t="s">
        <v>40</v>
      </c>
      <c r="E4" s="4" t="s">
        <v>11</v>
      </c>
      <c r="F4" s="4" t="s">
        <v>7</v>
      </c>
      <c r="G4" s="4" t="s">
        <v>5</v>
      </c>
      <c r="H4" s="4" t="s">
        <v>8</v>
      </c>
      <c r="I4" s="4" t="s">
        <v>9</v>
      </c>
      <c r="J4" s="4" t="s">
        <v>10</v>
      </c>
      <c r="K4" s="4" t="s">
        <v>12</v>
      </c>
      <c r="L4" s="4" t="s">
        <v>1</v>
      </c>
      <c r="M4" s="4">
        <v>366</v>
      </c>
      <c r="N4" s="4">
        <v>13991</v>
      </c>
      <c r="O4" s="40" t="s">
        <v>54</v>
      </c>
      <c r="P4" s="6">
        <v>29</v>
      </c>
      <c r="Q4" s="6">
        <v>70</v>
      </c>
      <c r="R4" s="5">
        <v>8059394000044</v>
      </c>
      <c r="S4" s="5"/>
      <c r="T4" s="12" t="s">
        <v>13</v>
      </c>
      <c r="U4" s="12" t="e">
        <f>O4*M4</f>
        <v>#VALUE!</v>
      </c>
      <c r="V4" s="4">
        <f>P4*M4</f>
        <v>10614</v>
      </c>
      <c r="W4" s="15">
        <f>Q4*M4</f>
        <v>25620</v>
      </c>
      <c r="X4" s="38" t="s">
        <v>49</v>
      </c>
    </row>
    <row r="5" spans="1:24" ht="15" x14ac:dyDescent="0.25">
      <c r="A5" s="10"/>
      <c r="B5" s="4" t="s">
        <v>35</v>
      </c>
      <c r="C5" s="4" t="s">
        <v>0</v>
      </c>
      <c r="D5" s="4" t="s">
        <v>40</v>
      </c>
      <c r="E5" s="4" t="s">
        <v>11</v>
      </c>
      <c r="F5" s="4" t="s">
        <v>7</v>
      </c>
      <c r="G5" s="4" t="s">
        <v>5</v>
      </c>
      <c r="H5" s="4" t="s">
        <v>8</v>
      </c>
      <c r="I5" s="4" t="s">
        <v>9</v>
      </c>
      <c r="J5" s="4" t="s">
        <v>10</v>
      </c>
      <c r="K5" s="4" t="s">
        <v>12</v>
      </c>
      <c r="L5" s="4" t="s">
        <v>3</v>
      </c>
      <c r="M5" s="4">
        <v>3040</v>
      </c>
      <c r="N5" s="4" t="s">
        <v>34</v>
      </c>
      <c r="O5" s="40" t="s">
        <v>54</v>
      </c>
      <c r="P5" s="6">
        <v>29</v>
      </c>
      <c r="Q5" s="6">
        <v>70</v>
      </c>
      <c r="R5" s="5">
        <v>8059394000051</v>
      </c>
      <c r="S5" s="5"/>
      <c r="T5" s="12" t="s">
        <v>13</v>
      </c>
      <c r="U5" s="12" t="e">
        <f t="shared" ref="U5:U18" si="0">O5*M5</f>
        <v>#VALUE!</v>
      </c>
      <c r="V5" s="4">
        <f t="shared" ref="V5:V18" si="1">P5*M5</f>
        <v>88160</v>
      </c>
      <c r="W5" s="15">
        <f t="shared" ref="W5:W18" si="2">Q5*M5</f>
        <v>212800</v>
      </c>
      <c r="X5" s="15"/>
    </row>
    <row r="6" spans="1:24" ht="15" x14ac:dyDescent="0.25">
      <c r="A6" s="10"/>
      <c r="B6" s="4" t="s">
        <v>35</v>
      </c>
      <c r="C6" s="4" t="s">
        <v>0</v>
      </c>
      <c r="D6" s="4" t="s">
        <v>40</v>
      </c>
      <c r="E6" s="4" t="s">
        <v>11</v>
      </c>
      <c r="F6" s="4" t="s">
        <v>7</v>
      </c>
      <c r="G6" s="4" t="s">
        <v>5</v>
      </c>
      <c r="H6" s="4" t="s">
        <v>8</v>
      </c>
      <c r="I6" s="4" t="s">
        <v>9</v>
      </c>
      <c r="J6" s="4" t="s">
        <v>10</v>
      </c>
      <c r="K6" s="4" t="s">
        <v>12</v>
      </c>
      <c r="L6" s="4" t="s">
        <v>4</v>
      </c>
      <c r="M6" s="4">
        <v>5078</v>
      </c>
      <c r="N6" s="4" t="s">
        <v>34</v>
      </c>
      <c r="O6" s="40" t="s">
        <v>54</v>
      </c>
      <c r="P6" s="6">
        <v>29</v>
      </c>
      <c r="Q6" s="6">
        <v>70</v>
      </c>
      <c r="R6" s="5">
        <v>8059394000068</v>
      </c>
      <c r="S6" s="5"/>
      <c r="T6" s="12" t="s">
        <v>13</v>
      </c>
      <c r="U6" s="12" t="e">
        <f t="shared" si="0"/>
        <v>#VALUE!</v>
      </c>
      <c r="V6" s="4">
        <f t="shared" si="1"/>
        <v>147262</v>
      </c>
      <c r="W6" s="15">
        <f t="shared" si="2"/>
        <v>355460</v>
      </c>
      <c r="X6" s="15"/>
    </row>
    <row r="7" spans="1:24" ht="15" x14ac:dyDescent="0.25">
      <c r="A7" s="10"/>
      <c r="B7" s="4" t="s">
        <v>35</v>
      </c>
      <c r="C7" s="4" t="s">
        <v>0</v>
      </c>
      <c r="D7" s="4" t="s">
        <v>40</v>
      </c>
      <c r="E7" s="4" t="s">
        <v>11</v>
      </c>
      <c r="F7" s="4" t="s">
        <v>7</v>
      </c>
      <c r="G7" s="4" t="s">
        <v>5</v>
      </c>
      <c r="H7" s="4" t="s">
        <v>8</v>
      </c>
      <c r="I7" s="4" t="s">
        <v>9</v>
      </c>
      <c r="J7" s="4" t="s">
        <v>10</v>
      </c>
      <c r="K7" s="4" t="s">
        <v>12</v>
      </c>
      <c r="L7" s="4" t="s">
        <v>2</v>
      </c>
      <c r="M7" s="4">
        <v>3243</v>
      </c>
      <c r="N7" s="4" t="s">
        <v>34</v>
      </c>
      <c r="O7" s="40" t="s">
        <v>54</v>
      </c>
      <c r="P7" s="6">
        <v>29</v>
      </c>
      <c r="Q7" s="6">
        <v>70</v>
      </c>
      <c r="R7" s="5">
        <v>8059394000075</v>
      </c>
      <c r="S7" s="5"/>
      <c r="T7" s="12" t="s">
        <v>13</v>
      </c>
      <c r="U7" s="12" t="e">
        <f t="shared" si="0"/>
        <v>#VALUE!</v>
      </c>
      <c r="V7" s="4">
        <f t="shared" si="1"/>
        <v>94047</v>
      </c>
      <c r="W7" s="15">
        <f t="shared" si="2"/>
        <v>227010</v>
      </c>
      <c r="X7" s="15"/>
    </row>
    <row r="8" spans="1:24" ht="15" x14ac:dyDescent="0.25">
      <c r="A8" s="10"/>
      <c r="B8" s="4" t="s">
        <v>35</v>
      </c>
      <c r="C8" s="4" t="s">
        <v>0</v>
      </c>
      <c r="D8" s="4" t="s">
        <v>40</v>
      </c>
      <c r="E8" s="4" t="s">
        <v>11</v>
      </c>
      <c r="F8" s="4" t="s">
        <v>7</v>
      </c>
      <c r="G8" s="4" t="s">
        <v>5</v>
      </c>
      <c r="H8" s="4" t="s">
        <v>8</v>
      </c>
      <c r="I8" s="4" t="s">
        <v>9</v>
      </c>
      <c r="J8" s="4" t="s">
        <v>10</v>
      </c>
      <c r="K8" s="4" t="s">
        <v>12</v>
      </c>
      <c r="L8" s="4" t="s">
        <v>6</v>
      </c>
      <c r="M8" s="4">
        <v>2264</v>
      </c>
      <c r="N8" s="4" t="s">
        <v>34</v>
      </c>
      <c r="O8" s="40" t="s">
        <v>54</v>
      </c>
      <c r="P8" s="6">
        <v>29</v>
      </c>
      <c r="Q8" s="6">
        <v>70</v>
      </c>
      <c r="R8" s="5">
        <v>8059394000082</v>
      </c>
      <c r="S8" s="5"/>
      <c r="T8" s="12" t="s">
        <v>13</v>
      </c>
      <c r="U8" s="12" t="e">
        <f t="shared" si="0"/>
        <v>#VALUE!</v>
      </c>
      <c r="V8" s="4">
        <f t="shared" si="1"/>
        <v>65656</v>
      </c>
      <c r="W8" s="15">
        <f t="shared" si="2"/>
        <v>158480</v>
      </c>
      <c r="X8" s="15"/>
    </row>
    <row r="9" spans="1:24" ht="100.15" customHeight="1" x14ac:dyDescent="0.25">
      <c r="A9" s="10"/>
      <c r="B9" s="4" t="s">
        <v>35</v>
      </c>
      <c r="C9" s="4" t="s">
        <v>0</v>
      </c>
      <c r="D9" s="4" t="s">
        <v>40</v>
      </c>
      <c r="E9" s="4" t="s">
        <v>11</v>
      </c>
      <c r="F9" s="4" t="s">
        <v>7</v>
      </c>
      <c r="G9" s="4" t="s">
        <v>5</v>
      </c>
      <c r="H9" s="4" t="s">
        <v>8</v>
      </c>
      <c r="I9" s="4" t="s">
        <v>9</v>
      </c>
      <c r="J9" s="4" t="s">
        <v>10</v>
      </c>
      <c r="K9" s="4" t="s">
        <v>14</v>
      </c>
      <c r="L9" s="4" t="s">
        <v>1</v>
      </c>
      <c r="M9" s="4">
        <v>163</v>
      </c>
      <c r="N9" s="4">
        <v>6139</v>
      </c>
      <c r="O9" s="40" t="s">
        <v>54</v>
      </c>
      <c r="P9" s="6">
        <v>29</v>
      </c>
      <c r="Q9" s="6">
        <v>70</v>
      </c>
      <c r="R9" s="5">
        <v>8059394000143</v>
      </c>
      <c r="S9" s="5"/>
      <c r="T9" s="12" t="s">
        <v>13</v>
      </c>
      <c r="U9" s="12" t="e">
        <f t="shared" si="0"/>
        <v>#VALUE!</v>
      </c>
      <c r="V9" s="4">
        <f t="shared" si="1"/>
        <v>4727</v>
      </c>
      <c r="W9" s="15">
        <f t="shared" si="2"/>
        <v>11410</v>
      </c>
      <c r="X9" s="15" t="s">
        <v>50</v>
      </c>
    </row>
    <row r="10" spans="1:24" ht="15" x14ac:dyDescent="0.25">
      <c r="A10" s="10"/>
      <c r="B10" s="4" t="s">
        <v>35</v>
      </c>
      <c r="C10" s="4" t="s">
        <v>0</v>
      </c>
      <c r="D10" s="4" t="s">
        <v>40</v>
      </c>
      <c r="E10" s="4" t="s">
        <v>11</v>
      </c>
      <c r="F10" s="4" t="s">
        <v>7</v>
      </c>
      <c r="G10" s="4" t="s">
        <v>5</v>
      </c>
      <c r="H10" s="4" t="s">
        <v>8</v>
      </c>
      <c r="I10" s="4" t="s">
        <v>9</v>
      </c>
      <c r="J10" s="4" t="s">
        <v>10</v>
      </c>
      <c r="K10" s="4" t="s">
        <v>14</v>
      </c>
      <c r="L10" s="4" t="s">
        <v>3</v>
      </c>
      <c r="M10" s="4">
        <v>1512</v>
      </c>
      <c r="N10" s="4" t="s">
        <v>34</v>
      </c>
      <c r="O10" s="40" t="s">
        <v>54</v>
      </c>
      <c r="P10" s="6">
        <v>29</v>
      </c>
      <c r="Q10" s="6">
        <v>70</v>
      </c>
      <c r="R10" s="5">
        <v>8059394000150</v>
      </c>
      <c r="S10" s="5"/>
      <c r="T10" s="12" t="s">
        <v>13</v>
      </c>
      <c r="U10" s="12" t="e">
        <f t="shared" si="0"/>
        <v>#VALUE!</v>
      </c>
      <c r="V10" s="4">
        <f t="shared" si="1"/>
        <v>43848</v>
      </c>
      <c r="W10" s="15">
        <f t="shared" si="2"/>
        <v>105840</v>
      </c>
      <c r="X10" s="15"/>
    </row>
    <row r="11" spans="1:24" ht="15" x14ac:dyDescent="0.25">
      <c r="A11" s="10"/>
      <c r="B11" s="4" t="s">
        <v>35</v>
      </c>
      <c r="C11" s="4" t="s">
        <v>0</v>
      </c>
      <c r="D11" s="4" t="s">
        <v>40</v>
      </c>
      <c r="E11" s="4" t="s">
        <v>11</v>
      </c>
      <c r="F11" s="4" t="s">
        <v>7</v>
      </c>
      <c r="G11" s="4" t="s">
        <v>5</v>
      </c>
      <c r="H11" s="4" t="s">
        <v>8</v>
      </c>
      <c r="I11" s="4" t="s">
        <v>9</v>
      </c>
      <c r="J11" s="4" t="s">
        <v>10</v>
      </c>
      <c r="K11" s="4" t="s">
        <v>14</v>
      </c>
      <c r="L11" s="4" t="s">
        <v>4</v>
      </c>
      <c r="M11" s="4">
        <v>2248</v>
      </c>
      <c r="N11" s="4" t="s">
        <v>34</v>
      </c>
      <c r="O11" s="40" t="s">
        <v>54</v>
      </c>
      <c r="P11" s="6">
        <v>29</v>
      </c>
      <c r="Q11" s="6">
        <v>70</v>
      </c>
      <c r="R11" s="5">
        <v>8059394000167</v>
      </c>
      <c r="S11" s="5"/>
      <c r="T11" s="12" t="s">
        <v>13</v>
      </c>
      <c r="U11" s="12" t="e">
        <f t="shared" si="0"/>
        <v>#VALUE!</v>
      </c>
      <c r="V11" s="4">
        <f t="shared" si="1"/>
        <v>65192</v>
      </c>
      <c r="W11" s="15">
        <f t="shared" si="2"/>
        <v>157360</v>
      </c>
      <c r="X11" s="15"/>
    </row>
    <row r="12" spans="1:24" ht="15" x14ac:dyDescent="0.25">
      <c r="A12" s="10"/>
      <c r="B12" s="4" t="s">
        <v>35</v>
      </c>
      <c r="C12" s="4" t="s">
        <v>0</v>
      </c>
      <c r="D12" s="4" t="s">
        <v>40</v>
      </c>
      <c r="E12" s="4" t="s">
        <v>11</v>
      </c>
      <c r="F12" s="4" t="s">
        <v>7</v>
      </c>
      <c r="G12" s="4" t="s">
        <v>5</v>
      </c>
      <c r="H12" s="4" t="s">
        <v>8</v>
      </c>
      <c r="I12" s="4" t="s">
        <v>9</v>
      </c>
      <c r="J12" s="4" t="s">
        <v>10</v>
      </c>
      <c r="K12" s="4" t="s">
        <v>14</v>
      </c>
      <c r="L12" s="4" t="s">
        <v>2</v>
      </c>
      <c r="M12" s="4">
        <v>1356</v>
      </c>
      <c r="N12" s="4" t="s">
        <v>34</v>
      </c>
      <c r="O12" s="40" t="s">
        <v>54</v>
      </c>
      <c r="P12" s="6">
        <v>29</v>
      </c>
      <c r="Q12" s="6">
        <v>70</v>
      </c>
      <c r="R12" s="5">
        <v>8059394000174</v>
      </c>
      <c r="S12" s="5"/>
      <c r="T12" s="12" t="s">
        <v>13</v>
      </c>
      <c r="U12" s="12" t="e">
        <f t="shared" si="0"/>
        <v>#VALUE!</v>
      </c>
      <c r="V12" s="4">
        <f t="shared" si="1"/>
        <v>39324</v>
      </c>
      <c r="W12" s="15">
        <f t="shared" si="2"/>
        <v>94920</v>
      </c>
      <c r="X12" s="15"/>
    </row>
    <row r="13" spans="1:24" ht="15" x14ac:dyDescent="0.25">
      <c r="A13" s="10"/>
      <c r="B13" s="4" t="s">
        <v>35</v>
      </c>
      <c r="C13" s="4" t="s">
        <v>0</v>
      </c>
      <c r="D13" s="4" t="s">
        <v>40</v>
      </c>
      <c r="E13" s="4" t="s">
        <v>11</v>
      </c>
      <c r="F13" s="4" t="s">
        <v>7</v>
      </c>
      <c r="G13" s="4" t="s">
        <v>5</v>
      </c>
      <c r="H13" s="4" t="s">
        <v>8</v>
      </c>
      <c r="I13" s="4" t="s">
        <v>9</v>
      </c>
      <c r="J13" s="4" t="s">
        <v>10</v>
      </c>
      <c r="K13" s="4" t="s">
        <v>14</v>
      </c>
      <c r="L13" s="4" t="s">
        <v>6</v>
      </c>
      <c r="M13" s="4">
        <v>860</v>
      </c>
      <c r="N13" s="4" t="s">
        <v>34</v>
      </c>
      <c r="O13" s="40" t="s">
        <v>54</v>
      </c>
      <c r="P13" s="6">
        <v>29</v>
      </c>
      <c r="Q13" s="6">
        <v>70</v>
      </c>
      <c r="R13" s="5">
        <v>8059394000181</v>
      </c>
      <c r="S13" s="5"/>
      <c r="T13" s="12" t="s">
        <v>13</v>
      </c>
      <c r="U13" s="12" t="e">
        <f t="shared" si="0"/>
        <v>#VALUE!</v>
      </c>
      <c r="V13" s="4">
        <f t="shared" si="1"/>
        <v>24940</v>
      </c>
      <c r="W13" s="15">
        <f t="shared" si="2"/>
        <v>60200</v>
      </c>
      <c r="X13" s="15"/>
    </row>
    <row r="14" spans="1:24" ht="100.15" customHeight="1" x14ac:dyDescent="0.25">
      <c r="A14" s="10"/>
      <c r="B14" s="4" t="s">
        <v>35</v>
      </c>
      <c r="C14" s="4" t="s">
        <v>0</v>
      </c>
      <c r="D14" s="4" t="s">
        <v>40</v>
      </c>
      <c r="E14" s="4" t="s">
        <v>11</v>
      </c>
      <c r="F14" s="4" t="s">
        <v>7</v>
      </c>
      <c r="G14" s="4" t="s">
        <v>5</v>
      </c>
      <c r="H14" s="4" t="s">
        <v>8</v>
      </c>
      <c r="I14" s="4" t="s">
        <v>9</v>
      </c>
      <c r="J14" s="4" t="s">
        <v>10</v>
      </c>
      <c r="K14" s="4" t="s">
        <v>15</v>
      </c>
      <c r="L14" s="4" t="s">
        <v>1</v>
      </c>
      <c r="M14" s="4">
        <v>97</v>
      </c>
      <c r="N14" s="4">
        <v>6074</v>
      </c>
      <c r="O14" s="40" t="s">
        <v>54</v>
      </c>
      <c r="P14" s="6">
        <v>29</v>
      </c>
      <c r="Q14" s="6">
        <v>70</v>
      </c>
      <c r="R14" s="5">
        <v>8059394000099</v>
      </c>
      <c r="S14" s="5"/>
      <c r="T14" s="12" t="s">
        <v>13</v>
      </c>
      <c r="U14" s="12" t="e">
        <f t="shared" si="0"/>
        <v>#VALUE!</v>
      </c>
      <c r="V14" s="4">
        <f t="shared" si="1"/>
        <v>2813</v>
      </c>
      <c r="W14" s="15">
        <f t="shared" si="2"/>
        <v>6790</v>
      </c>
      <c r="X14" s="15" t="s">
        <v>51</v>
      </c>
    </row>
    <row r="15" spans="1:24" ht="15" x14ac:dyDescent="0.25">
      <c r="A15" s="10"/>
      <c r="B15" s="4" t="s">
        <v>35</v>
      </c>
      <c r="C15" s="4" t="s">
        <v>0</v>
      </c>
      <c r="D15" s="4" t="s">
        <v>40</v>
      </c>
      <c r="E15" s="4" t="s">
        <v>11</v>
      </c>
      <c r="F15" s="4" t="s">
        <v>7</v>
      </c>
      <c r="G15" s="4" t="s">
        <v>5</v>
      </c>
      <c r="H15" s="4" t="s">
        <v>8</v>
      </c>
      <c r="I15" s="4" t="s">
        <v>9</v>
      </c>
      <c r="J15" s="4" t="s">
        <v>10</v>
      </c>
      <c r="K15" s="4" t="s">
        <v>15</v>
      </c>
      <c r="L15" s="4" t="s">
        <v>3</v>
      </c>
      <c r="M15" s="4">
        <v>1470</v>
      </c>
      <c r="N15" s="4" t="s">
        <v>34</v>
      </c>
      <c r="O15" s="40" t="s">
        <v>54</v>
      </c>
      <c r="P15" s="6">
        <v>29</v>
      </c>
      <c r="Q15" s="6">
        <v>70</v>
      </c>
      <c r="R15" s="5">
        <v>8059394000105</v>
      </c>
      <c r="S15" s="5"/>
      <c r="T15" s="12" t="s">
        <v>13</v>
      </c>
      <c r="U15" s="12" t="e">
        <f t="shared" si="0"/>
        <v>#VALUE!</v>
      </c>
      <c r="V15" s="4">
        <f t="shared" si="1"/>
        <v>42630</v>
      </c>
      <c r="W15" s="15">
        <f t="shared" si="2"/>
        <v>102900</v>
      </c>
      <c r="X15" s="15"/>
    </row>
    <row r="16" spans="1:24" ht="15" x14ac:dyDescent="0.25">
      <c r="A16" s="10"/>
      <c r="B16" s="4" t="s">
        <v>35</v>
      </c>
      <c r="C16" s="4" t="s">
        <v>0</v>
      </c>
      <c r="D16" s="4" t="s">
        <v>40</v>
      </c>
      <c r="E16" s="4" t="s">
        <v>11</v>
      </c>
      <c r="F16" s="4" t="s">
        <v>7</v>
      </c>
      <c r="G16" s="4" t="s">
        <v>5</v>
      </c>
      <c r="H16" s="4" t="s">
        <v>8</v>
      </c>
      <c r="I16" s="4" t="s">
        <v>9</v>
      </c>
      <c r="J16" s="4" t="s">
        <v>10</v>
      </c>
      <c r="K16" s="4" t="s">
        <v>15</v>
      </c>
      <c r="L16" s="4" t="s">
        <v>4</v>
      </c>
      <c r="M16" s="4">
        <v>2214</v>
      </c>
      <c r="N16" s="4" t="s">
        <v>34</v>
      </c>
      <c r="O16" s="40" t="s">
        <v>54</v>
      </c>
      <c r="P16" s="6">
        <v>29</v>
      </c>
      <c r="Q16" s="6">
        <v>70</v>
      </c>
      <c r="R16" s="5">
        <v>8059394000112</v>
      </c>
      <c r="S16" s="5"/>
      <c r="T16" s="12" t="s">
        <v>13</v>
      </c>
      <c r="U16" s="12" t="e">
        <f t="shared" si="0"/>
        <v>#VALUE!</v>
      </c>
      <c r="V16" s="4">
        <f t="shared" si="1"/>
        <v>64206</v>
      </c>
      <c r="W16" s="15">
        <f t="shared" si="2"/>
        <v>154980</v>
      </c>
      <c r="X16" s="15"/>
    </row>
    <row r="17" spans="1:24" ht="15" x14ac:dyDescent="0.25">
      <c r="A17" s="10"/>
      <c r="B17" s="4" t="s">
        <v>35</v>
      </c>
      <c r="C17" s="4" t="s">
        <v>0</v>
      </c>
      <c r="D17" s="4" t="s">
        <v>40</v>
      </c>
      <c r="E17" s="4" t="s">
        <v>11</v>
      </c>
      <c r="F17" s="4" t="s">
        <v>7</v>
      </c>
      <c r="G17" s="4" t="s">
        <v>5</v>
      </c>
      <c r="H17" s="4" t="s">
        <v>8</v>
      </c>
      <c r="I17" s="4" t="s">
        <v>9</v>
      </c>
      <c r="J17" s="4" t="s">
        <v>10</v>
      </c>
      <c r="K17" s="4" t="s">
        <v>15</v>
      </c>
      <c r="L17" s="4" t="s">
        <v>2</v>
      </c>
      <c r="M17" s="4">
        <v>1366</v>
      </c>
      <c r="N17" s="4" t="s">
        <v>34</v>
      </c>
      <c r="O17" s="40" t="s">
        <v>54</v>
      </c>
      <c r="P17" s="6">
        <v>29</v>
      </c>
      <c r="Q17" s="6">
        <v>70</v>
      </c>
      <c r="R17" s="5">
        <v>8059394000129</v>
      </c>
      <c r="S17" s="5"/>
      <c r="T17" s="12" t="s">
        <v>13</v>
      </c>
      <c r="U17" s="12" t="e">
        <f t="shared" si="0"/>
        <v>#VALUE!</v>
      </c>
      <c r="V17" s="4">
        <f t="shared" si="1"/>
        <v>39614</v>
      </c>
      <c r="W17" s="15">
        <f t="shared" si="2"/>
        <v>95620</v>
      </c>
      <c r="X17" s="15"/>
    </row>
    <row r="18" spans="1:24" ht="15.75" thickBot="1" x14ac:dyDescent="0.3">
      <c r="A18" s="11"/>
      <c r="B18" s="7" t="s">
        <v>35</v>
      </c>
      <c r="C18" s="7" t="s">
        <v>0</v>
      </c>
      <c r="D18" s="7" t="s">
        <v>40</v>
      </c>
      <c r="E18" s="7" t="s">
        <v>11</v>
      </c>
      <c r="F18" s="7" t="s">
        <v>7</v>
      </c>
      <c r="G18" s="7" t="s">
        <v>5</v>
      </c>
      <c r="H18" s="7" t="s">
        <v>8</v>
      </c>
      <c r="I18" s="7" t="s">
        <v>9</v>
      </c>
      <c r="J18" s="7" t="s">
        <v>10</v>
      </c>
      <c r="K18" s="7" t="s">
        <v>15</v>
      </c>
      <c r="L18" s="7" t="s">
        <v>6</v>
      </c>
      <c r="M18" s="7">
        <v>927</v>
      </c>
      <c r="N18" s="7" t="s">
        <v>34</v>
      </c>
      <c r="O18" s="41" t="s">
        <v>54</v>
      </c>
      <c r="P18" s="9">
        <v>29</v>
      </c>
      <c r="Q18" s="9">
        <v>70</v>
      </c>
      <c r="R18" s="8">
        <v>8059394000136</v>
      </c>
      <c r="S18" s="8"/>
      <c r="T18" s="13" t="s">
        <v>13</v>
      </c>
      <c r="U18" s="12" t="e">
        <f t="shared" si="0"/>
        <v>#VALUE!</v>
      </c>
      <c r="V18" s="4">
        <f t="shared" si="1"/>
        <v>26883</v>
      </c>
      <c r="W18" s="15">
        <f t="shared" si="2"/>
        <v>64890</v>
      </c>
      <c r="X18" s="39"/>
    </row>
    <row r="19" spans="1:24" ht="15" x14ac:dyDescent="0.25"/>
    <row r="20" spans="1:24" ht="15" x14ac:dyDescent="0.25"/>
    <row r="21" spans="1:24" ht="15" x14ac:dyDescent="0.25"/>
    <row r="22" spans="1:24" ht="15" x14ac:dyDescent="0.25"/>
    <row r="23" spans="1:24" ht="15" x14ac:dyDescent="0.25"/>
    <row r="24" spans="1:24" ht="15" x14ac:dyDescent="0.25"/>
    <row r="25" spans="1:24" ht="15" x14ac:dyDescent="0.25"/>
    <row r="26" spans="1:24" ht="15" x14ac:dyDescent="0.25"/>
    <row r="27" spans="1:24" ht="15" x14ac:dyDescent="0.25"/>
    <row r="28" spans="1:24" ht="15" x14ac:dyDescent="0.25"/>
    <row r="29" spans="1:24" ht="15" x14ac:dyDescent="0.25"/>
    <row r="30" spans="1:24" ht="15" x14ac:dyDescent="0.25"/>
    <row r="31" spans="1:24" ht="15" x14ac:dyDescent="0.25"/>
    <row r="32" spans="1:24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</sheetData>
  <mergeCells count="1">
    <mergeCell ref="A1:T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2" sqref="A2"/>
    </sheetView>
  </sheetViews>
  <sheetFormatPr defaultColWidth="8.85546875" defaultRowHeight="15" x14ac:dyDescent="0.25"/>
  <cols>
    <col min="1" max="1" width="17.28515625" style="16" bestFit="1" customWidth="1"/>
    <col min="2" max="2" width="12.28515625" style="16" bestFit="1" customWidth="1"/>
    <col min="3" max="3" width="19" style="17" bestFit="1" customWidth="1"/>
    <col min="4" max="4" width="14.85546875" style="17" customWidth="1"/>
    <col min="5" max="6" width="14.85546875" style="18" customWidth="1"/>
    <col min="7" max="7" width="16.7109375" style="18" customWidth="1"/>
    <col min="8" max="8" width="18.140625" style="19" customWidth="1"/>
    <col min="9" max="9" width="14.85546875" style="19" customWidth="1"/>
    <col min="10" max="16384" width="8.85546875" style="19"/>
  </cols>
  <sheetData>
    <row r="1" spans="1:9" ht="25.15" customHeight="1" x14ac:dyDescent="0.25">
      <c r="A1" s="50" t="str">
        <f>Offer!A1</f>
        <v xml:space="preserve">BRAND:   RICHMOND                         TOT REF:   3                         TOT QTY:   26204                         DATE: 20/01/2020  </v>
      </c>
      <c r="B1" s="50"/>
      <c r="C1" s="50"/>
      <c r="D1" s="50"/>
      <c r="E1" s="50"/>
      <c r="F1" s="50"/>
      <c r="G1" s="50"/>
      <c r="H1" s="50"/>
      <c r="I1" s="50"/>
    </row>
    <row r="2" spans="1:9" ht="25.15" customHeight="1" thickBot="1" x14ac:dyDescent="0.3"/>
    <row r="3" spans="1:9" ht="30" customHeight="1" thickBot="1" x14ac:dyDescent="0.3">
      <c r="A3" s="20" t="s">
        <v>32</v>
      </c>
      <c r="B3" s="20" t="s">
        <v>39</v>
      </c>
      <c r="C3" s="21" t="s">
        <v>41</v>
      </c>
      <c r="D3" s="21" t="s">
        <v>44</v>
      </c>
      <c r="E3" s="22" t="s">
        <v>45</v>
      </c>
      <c r="F3" s="22" t="s">
        <v>46</v>
      </c>
      <c r="G3" s="22" t="s">
        <v>47</v>
      </c>
      <c r="H3" s="25" t="s">
        <v>42</v>
      </c>
      <c r="I3" s="25" t="s">
        <v>43</v>
      </c>
    </row>
    <row r="4" spans="1:9" x14ac:dyDescent="0.25">
      <c r="A4" s="32" t="s">
        <v>35</v>
      </c>
      <c r="B4" s="48"/>
      <c r="C4" s="30">
        <v>3</v>
      </c>
      <c r="D4" s="23">
        <v>26204</v>
      </c>
      <c r="E4" s="24" t="e">
        <v>#VALUE!</v>
      </c>
      <c r="F4" s="24">
        <v>759916</v>
      </c>
      <c r="G4" s="31">
        <v>1834280</v>
      </c>
      <c r="H4" s="26" t="e">
        <f>E4/D4</f>
        <v>#VALUE!</v>
      </c>
      <c r="I4" s="27">
        <f>F4/D4</f>
        <v>29</v>
      </c>
    </row>
    <row r="5" spans="1:9" ht="15.75" thickBot="1" x14ac:dyDescent="0.3">
      <c r="A5" s="33"/>
      <c r="B5" s="33" t="s">
        <v>40</v>
      </c>
      <c r="C5" s="30">
        <v>3</v>
      </c>
      <c r="D5" s="23">
        <v>26204</v>
      </c>
      <c r="E5" s="24" t="e">
        <v>#VALUE!</v>
      </c>
      <c r="F5" s="24">
        <v>759916</v>
      </c>
      <c r="G5" s="31">
        <v>1834280</v>
      </c>
      <c r="H5" s="28" t="e">
        <f t="shared" ref="H5:H6" si="0">E5/D5</f>
        <v>#VALUE!</v>
      </c>
      <c r="I5" s="29">
        <f t="shared" ref="I5:I6" si="1">F5/D5</f>
        <v>29</v>
      </c>
    </row>
    <row r="6" spans="1:9" ht="30" customHeight="1" thickBot="1" x14ac:dyDescent="0.3">
      <c r="A6" s="34" t="s">
        <v>48</v>
      </c>
      <c r="B6" s="34"/>
      <c r="C6" s="35">
        <v>3</v>
      </c>
      <c r="D6" s="35">
        <v>26204</v>
      </c>
      <c r="E6" s="36" t="e">
        <v>#VALUE!</v>
      </c>
      <c r="F6" s="36">
        <v>759916</v>
      </c>
      <c r="G6" s="36">
        <v>1834280</v>
      </c>
      <c r="H6" s="37" t="e">
        <f t="shared" si="0"/>
        <v>#VALUE!</v>
      </c>
      <c r="I6" s="37">
        <f t="shared" si="1"/>
        <v>29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2020-01-20T11:28:05Z</dcterms:created>
  <dcterms:modified xsi:type="dcterms:W3CDTF">2020-01-22T16:54:26Z</dcterms:modified>
</cp:coreProperties>
</file>